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0-2021-2022\2022\WEB TRANSPARENCIA 2022\2021.ACTUALIZACION DE INFORMACION\CONTRATACION\"/>
    </mc:Choice>
  </mc:AlternateContent>
  <xr:revisionPtr revIDLastSave="0" documentId="8_{FA5B96F2-3F3C-48AE-9077-13840CD4E2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5" i="1" l="1"/>
  <c r="D20" i="1" s="1"/>
  <c r="C16" i="1"/>
  <c r="D13" i="1" s="1"/>
  <c r="C8" i="1"/>
  <c r="D5" i="1" s="1"/>
  <c r="C27" i="1" l="1"/>
  <c r="D7" i="1"/>
  <c r="D4" i="1"/>
  <c r="D6" i="1"/>
  <c r="D19" i="1"/>
  <c r="D24" i="1"/>
  <c r="D11" i="1"/>
  <c r="D23" i="1"/>
  <c r="D15" i="1"/>
  <c r="D22" i="1"/>
  <c r="D14" i="1"/>
  <c r="D21" i="1"/>
  <c r="D12" i="1"/>
  <c r="D16" i="1" l="1"/>
  <c r="D25" i="1"/>
  <c r="D8" i="1"/>
</calcChain>
</file>

<file path=xl/sharedStrings.xml><?xml version="1.0" encoding="utf-8"?>
<sst xmlns="http://schemas.openxmlformats.org/spreadsheetml/2006/main" count="33" uniqueCount="15">
  <si>
    <t>OBRAS</t>
  </si>
  <si>
    <t>PROCEDIMIENTO</t>
  </si>
  <si>
    <t>IMPORTE ADJUDICADO</t>
  </si>
  <si>
    <t>PORCENTAJE SOBRE TOTAL</t>
  </si>
  <si>
    <t>ABIERTO</t>
  </si>
  <si>
    <t>PA</t>
  </si>
  <si>
    <t>PAS</t>
  </si>
  <si>
    <t>PASSU</t>
  </si>
  <si>
    <t>TOTAL</t>
  </si>
  <si>
    <t>SERVICIOS</t>
  </si>
  <si>
    <t>SARA</t>
  </si>
  <si>
    <t>SUMINISTROS</t>
  </si>
  <si>
    <t>CONTRATACIÓN CENTRALIZADA</t>
  </si>
  <si>
    <t>Datos estadísticos sobre el porcentaje en volumen presupuestario de los contratos adjudicados en el año 2021</t>
  </si>
  <si>
    <t>Actualizado 31/03/2021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</si>
</sst>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6E3BC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6" xfId="0" applyFont="1" applyFill="1" applyBorder="1" applyAlignment="1">
      <alignment vertical="top" wrapText="1"/>
    </xf>
    <xf numFmtId="0" fontId="2" fillId="2" borderId="6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10" fontId="3" fillId="0" borderId="6" xfId="0" applyNumberFormat="1" applyFont="1" applyBorder="1" applyAlignment="1">
      <alignment vertical="top" wrapText="1"/>
    </xf>
    <xf numFmtId="164" fontId="3" fillId="0" borderId="6" xfId="0" applyNumberFormat="1" applyFont="1" applyBorder="1" applyAlignment="1">
      <alignment vertical="top" wrapText="1"/>
    </xf>
    <xf numFmtId="0" fontId="0" fillId="0" borderId="11" xfId="0" applyBorder="1"/>
    <xf numFmtId="164" fontId="4" fillId="0" borderId="11" xfId="0" applyNumberFormat="1" applyFont="1" applyBorder="1"/>
    <xf numFmtId="0" fontId="0" fillId="0" borderId="12" xfId="0" applyBorder="1"/>
    <xf numFmtId="0" fontId="1" fillId="0" borderId="1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164" fontId="2" fillId="0" borderId="9" xfId="0" applyNumberFormat="1" applyFont="1" applyBorder="1" applyAlignment="1">
      <alignment vertical="top" wrapText="1"/>
    </xf>
    <xf numFmtId="164" fontId="2" fillId="0" borderId="8" xfId="0" applyNumberFormat="1" applyFont="1" applyBorder="1" applyAlignment="1">
      <alignment vertical="top" wrapText="1"/>
    </xf>
    <xf numFmtId="9" fontId="2" fillId="0" borderId="9" xfId="0" applyNumberFormat="1" applyFont="1" applyBorder="1" applyAlignment="1">
      <alignment vertical="top" wrapText="1"/>
    </xf>
    <xf numFmtId="9" fontId="2" fillId="0" borderId="8" xfId="0" applyNumberFormat="1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164" fontId="2" fillId="0" borderId="7" xfId="0" applyNumberFormat="1" applyFont="1" applyBorder="1" applyAlignment="1">
      <alignment vertical="top" wrapText="1"/>
    </xf>
    <xf numFmtId="9" fontId="2" fillId="0" borderId="7" xfId="0" applyNumberFormat="1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05365995917179"/>
          <c:y val="0.2236541224944647"/>
          <c:w val="0.82678225589844345"/>
          <c:h val="0.72294774966316022"/>
        </c:manualLayout>
      </c:layout>
      <c:pieChart>
        <c:varyColors val="1"/>
        <c:ser>
          <c:idx val="0"/>
          <c:order val="0"/>
          <c:spPr>
            <a:ln w="38100" cmpd="sng">
              <a:solidFill>
                <a:schemeClr val="bg1"/>
              </a:solidFill>
            </a:ln>
          </c:spPr>
          <c:dLbls>
            <c:spPr>
              <a:ln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Hoja1!$B$4:$B$7</c:f>
              <c:strCache>
                <c:ptCount val="4"/>
                <c:pt idx="0">
                  <c:v>ABIERTO</c:v>
                </c:pt>
                <c:pt idx="1">
                  <c:v>PA</c:v>
                </c:pt>
                <c:pt idx="2">
                  <c:v>PAS</c:v>
                </c:pt>
                <c:pt idx="3">
                  <c:v>PASSU</c:v>
                </c:pt>
              </c:strCache>
            </c:strRef>
          </c:cat>
          <c:val>
            <c:numRef>
              <c:f>Hoja1!$C$4:$C$7</c:f>
              <c:numCache>
                <c:formatCode>#,##0.00\ "€"</c:formatCode>
                <c:ptCount val="4"/>
                <c:pt idx="0">
                  <c:v>298249.74</c:v>
                </c:pt>
                <c:pt idx="1">
                  <c:v>346372.5</c:v>
                </c:pt>
                <c:pt idx="2">
                  <c:v>3114386.82</c:v>
                </c:pt>
                <c:pt idx="3">
                  <c:v>43453.46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CA-4F3E-8D77-74D3FCE7C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ln w="0">
          <a:noFill/>
        </a:ln>
      </c:spPr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116513015944187E-2"/>
          <c:y val="0.14642771131058072"/>
          <c:w val="0.85303004829022722"/>
          <c:h val="0.74557214174044728"/>
        </c:manualLayout>
      </c:layout>
      <c:pieChart>
        <c:varyColors val="1"/>
        <c:ser>
          <c:idx val="0"/>
          <c:order val="0"/>
          <c:spPr>
            <a:ln w="38100">
              <a:solidFill>
                <a:schemeClr val="bg1"/>
              </a:solidFill>
            </a:ln>
          </c:spP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Hoja1!$B$11:$B$15</c:f>
              <c:strCache>
                <c:ptCount val="5"/>
                <c:pt idx="0">
                  <c:v>ABIERTO</c:v>
                </c:pt>
                <c:pt idx="1">
                  <c:v>PA</c:v>
                </c:pt>
                <c:pt idx="2">
                  <c:v>PAS</c:v>
                </c:pt>
                <c:pt idx="3">
                  <c:v>PASSU</c:v>
                </c:pt>
                <c:pt idx="4">
                  <c:v>SARA</c:v>
                </c:pt>
              </c:strCache>
            </c:strRef>
          </c:cat>
          <c:val>
            <c:numRef>
              <c:f>Hoja1!$C$11:$C$15</c:f>
              <c:numCache>
                <c:formatCode>#,##0.00\ "€"</c:formatCode>
                <c:ptCount val="5"/>
                <c:pt idx="0">
                  <c:v>922856.63</c:v>
                </c:pt>
                <c:pt idx="1">
                  <c:v>694006.96</c:v>
                </c:pt>
                <c:pt idx="2">
                  <c:v>248127.1</c:v>
                </c:pt>
                <c:pt idx="3">
                  <c:v>74707.990000000005</c:v>
                </c:pt>
                <c:pt idx="4">
                  <c:v>2042093.16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63-4903-9F3C-E5E172112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247785985029143E-2"/>
          <c:y val="0.11184186912533367"/>
          <c:w val="0.68919468848358989"/>
          <c:h val="0.79637893241571878"/>
        </c:manualLayout>
      </c:layout>
      <c:pieChart>
        <c:varyColors val="1"/>
        <c:ser>
          <c:idx val="0"/>
          <c:order val="0"/>
          <c:spPr>
            <a:ln w="38100">
              <a:solidFill>
                <a:sysClr val="window" lastClr="FFFFFF"/>
              </a:solidFill>
            </a:ln>
          </c:spP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Hoja1!$B$19:$B$24</c:f>
              <c:strCache>
                <c:ptCount val="6"/>
                <c:pt idx="0">
                  <c:v>ABIERTO</c:v>
                </c:pt>
                <c:pt idx="1">
                  <c:v>PA</c:v>
                </c:pt>
                <c:pt idx="2">
                  <c:v>PAS</c:v>
                </c:pt>
                <c:pt idx="3">
                  <c:v>PASSU</c:v>
                </c:pt>
                <c:pt idx="4">
                  <c:v>CONTRATACIÓN CENTRALIZADA</c:v>
                </c:pt>
                <c:pt idx="5">
                  <c:v>SARA</c:v>
                </c:pt>
              </c:strCache>
            </c:strRef>
          </c:cat>
          <c:val>
            <c:numRef>
              <c:f>Hoja1!$C$19:$C$24</c:f>
              <c:numCache>
                <c:formatCode>#,##0.00\ "€"</c:formatCode>
                <c:ptCount val="6"/>
                <c:pt idx="0">
                  <c:v>404000</c:v>
                </c:pt>
                <c:pt idx="1">
                  <c:v>325239.31</c:v>
                </c:pt>
                <c:pt idx="2">
                  <c:v>496157.83</c:v>
                </c:pt>
                <c:pt idx="3">
                  <c:v>100141.9</c:v>
                </c:pt>
                <c:pt idx="4">
                  <c:v>24670.15</c:v>
                </c:pt>
                <c:pt idx="5">
                  <c:v>2715830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E8-4CDA-8562-A0B34DBFC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58320209973753"/>
          <c:y val="0.15523555112025222"/>
          <c:w val="0.70594470691163602"/>
          <c:h val="0.81832848560081461"/>
        </c:manualLayout>
      </c:layout>
      <c:pie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OBRAS; 3.802.462,52 €; 32%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FF3B-4B38-85CC-316F8E16165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SERVICIOS; 3.981.791,84 €; 34%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FF3B-4B38-85CC-316F8E16165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SUMINISTROS; 4.066.039,19 €; 34%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FF3B-4B38-85CC-316F8E16165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(Hoja1!$C$8:$C$9,Hoja1!$C$16:$C$17,Hoja1!$C$25:$C$26)</c:f>
              <c:numCache>
                <c:formatCode>#,##0.00\ "€"</c:formatCode>
                <c:ptCount val="6"/>
                <c:pt idx="0">
                  <c:v>3802462.5199999996</c:v>
                </c:pt>
                <c:pt idx="2">
                  <c:v>3981791.84</c:v>
                </c:pt>
                <c:pt idx="4">
                  <c:v>4066039.19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3B-4B38-85CC-316F8E161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27</xdr:row>
      <xdr:rowOff>68580</xdr:rowOff>
    </xdr:from>
    <xdr:to>
      <xdr:col>3</xdr:col>
      <xdr:colOff>7620</xdr:colOff>
      <xdr:row>53</xdr:row>
      <xdr:rowOff>167640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38100</xdr:colOff>
      <xdr:row>27</xdr:row>
      <xdr:rowOff>76200</xdr:rowOff>
    </xdr:from>
    <xdr:to>
      <xdr:col>7</xdr:col>
      <xdr:colOff>373380</xdr:colOff>
      <xdr:row>54</xdr:row>
      <xdr:rowOff>38100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396240</xdr:colOff>
      <xdr:row>27</xdr:row>
      <xdr:rowOff>83820</xdr:rowOff>
    </xdr:from>
    <xdr:to>
      <xdr:col>14</xdr:col>
      <xdr:colOff>510540</xdr:colOff>
      <xdr:row>54</xdr:row>
      <xdr:rowOff>45720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68580</xdr:colOff>
      <xdr:row>3</xdr:row>
      <xdr:rowOff>60960</xdr:rowOff>
    </xdr:from>
    <xdr:to>
      <xdr:col>11</xdr:col>
      <xdr:colOff>236220</xdr:colOff>
      <xdr:row>25</xdr:row>
      <xdr:rowOff>53340</xdr:rowOff>
    </xdr:to>
    <xdr:graphicFrame macro="">
      <xdr:nvGraphicFramePr>
        <xdr:cNvPr id="13" name="12 Gráfic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0.59446</cdr:x>
      <cdr:y>0.0797</cdr:y>
    </cdr:from>
    <cdr:to>
      <cdr:x>0.74559</cdr:x>
      <cdr:y>0.3074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596640" y="32004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0.27834</cdr:x>
      <cdr:y>0.07302</cdr:y>
    </cdr:from>
    <cdr:to>
      <cdr:x>0.42947</cdr:x>
      <cdr:y>0.30072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84020" y="357750"/>
          <a:ext cx="914400" cy="11156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400" b="1"/>
            <a:t>GRÁFICO</a:t>
          </a:r>
          <a:r>
            <a:rPr lang="es-ES" sz="1400" b="1" baseline="0"/>
            <a:t> 2: OBRAS</a:t>
          </a:r>
          <a:endParaRPr lang="es-ES" sz="1400" b="1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0.28024</cdr:x>
      <cdr:y>0.04591</cdr:y>
    </cdr:from>
    <cdr:to>
      <cdr:x>0.41676</cdr:x>
      <cdr:y>0.21006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200128" y="224920"/>
          <a:ext cx="584634" cy="8043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400" b="1"/>
            <a:t>GRÁFICO</a:t>
          </a:r>
          <a:r>
            <a:rPr lang="es-ES" sz="1400" b="1" baseline="0"/>
            <a:t> 3: SERVICIOS</a:t>
          </a:r>
          <a:endParaRPr lang="es-ES" sz="1400" b="1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0.11575</cdr:x>
      <cdr:y>0.03134</cdr:y>
    </cdr:from>
    <cdr:to>
      <cdr:x>0.27725</cdr:x>
      <cdr:y>0.20228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655320" y="16764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400" b="1"/>
            <a:t>GRÁFICO</a:t>
          </a:r>
          <a:r>
            <a:rPr lang="es-ES" sz="1400" b="1" baseline="0"/>
            <a:t> 4: SUMINISTROS</a:t>
          </a:r>
          <a:endParaRPr lang="es-ES" sz="1400" b="1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0.19867</cdr:x>
      <cdr:y>0.06955</cdr:y>
    </cdr:from>
    <cdr:to>
      <cdr:x>0.35867</cdr:x>
      <cdr:y>0.25502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135380" y="3429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400" b="1"/>
            <a:t>GRÁFICO</a:t>
          </a:r>
          <a:r>
            <a:rPr lang="es-ES" sz="1400" b="1" baseline="0"/>
            <a:t> 1: IMPORTE TOTAL CONTRATOS</a:t>
          </a:r>
          <a:endParaRPr lang="es-ES" sz="1400" b="1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6"/>
  <sheetViews>
    <sheetView tabSelected="1" topLeftCell="A37" workbookViewId="0">
      <selection activeCell="B56" sqref="B56"/>
    </sheetView>
  </sheetViews>
  <sheetFormatPr baseColWidth="10" defaultRowHeight="15" x14ac:dyDescent="0.25"/>
  <cols>
    <col min="1" max="1" width="19.7109375" customWidth="1"/>
    <col min="2" max="2" width="20" customWidth="1"/>
    <col min="3" max="3" width="22.7109375" customWidth="1"/>
    <col min="4" max="4" width="22.85546875" customWidth="1"/>
  </cols>
  <sheetData>
    <row r="1" spans="1:4" ht="19.899999999999999" customHeight="1" x14ac:dyDescent="0.25">
      <c r="A1" s="10" t="s">
        <v>13</v>
      </c>
      <c r="B1" s="11"/>
      <c r="C1" s="11"/>
      <c r="D1" s="12"/>
    </row>
    <row r="2" spans="1:4" ht="15" customHeight="1" thickBot="1" x14ac:dyDescent="0.3">
      <c r="A2" s="13"/>
      <c r="B2" s="14"/>
      <c r="C2" s="14"/>
      <c r="D2" s="15"/>
    </row>
    <row r="3" spans="1:4" ht="32.25" thickBot="1" x14ac:dyDescent="0.3">
      <c r="A3" s="16" t="s">
        <v>0</v>
      </c>
      <c r="B3" s="1" t="s">
        <v>1</v>
      </c>
      <c r="C3" s="2" t="s">
        <v>2</v>
      </c>
      <c r="D3" s="1" t="s">
        <v>3</v>
      </c>
    </row>
    <row r="4" spans="1:4" ht="15.75" thickBot="1" x14ac:dyDescent="0.3">
      <c r="A4" s="17"/>
      <c r="B4" s="3" t="s">
        <v>4</v>
      </c>
      <c r="C4" s="5">
        <v>298249.74</v>
      </c>
      <c r="D4" s="4">
        <f>C4/$C$8</f>
        <v>7.8435944715110575E-2</v>
      </c>
    </row>
    <row r="5" spans="1:4" ht="15.75" thickBot="1" x14ac:dyDescent="0.3">
      <c r="A5" s="17"/>
      <c r="B5" s="3" t="s">
        <v>5</v>
      </c>
      <c r="C5" s="5">
        <v>346372.5</v>
      </c>
      <c r="D5" s="4">
        <f t="shared" ref="D5:D7" si="0">C5/$C$8</f>
        <v>9.109162764344618E-2</v>
      </c>
    </row>
    <row r="6" spans="1:4" ht="15.75" thickBot="1" x14ac:dyDescent="0.3">
      <c r="A6" s="17"/>
      <c r="B6" s="3" t="s">
        <v>6</v>
      </c>
      <c r="C6" s="5">
        <v>3114386.82</v>
      </c>
      <c r="D6" s="4">
        <f t="shared" si="0"/>
        <v>0.8190447121093517</v>
      </c>
    </row>
    <row r="7" spans="1:4" ht="15.75" thickBot="1" x14ac:dyDescent="0.3">
      <c r="A7" s="17"/>
      <c r="B7" s="3" t="s">
        <v>7</v>
      </c>
      <c r="C7" s="5">
        <v>43453.46</v>
      </c>
      <c r="D7" s="4">
        <f t="shared" si="0"/>
        <v>1.1427715532091558E-2</v>
      </c>
    </row>
    <row r="8" spans="1:4" ht="15" customHeight="1" x14ac:dyDescent="0.25">
      <c r="A8" s="17"/>
      <c r="B8" s="20" t="s">
        <v>8</v>
      </c>
      <c r="C8" s="22">
        <f>SUM(C4:C7)</f>
        <v>3802462.5199999996</v>
      </c>
      <c r="D8" s="24">
        <f>SUM(D4:D7)</f>
        <v>1</v>
      </c>
    </row>
    <row r="9" spans="1:4" ht="15" customHeight="1" thickBot="1" x14ac:dyDescent="0.3">
      <c r="A9" s="18"/>
      <c r="B9" s="21"/>
      <c r="C9" s="23"/>
      <c r="D9" s="25"/>
    </row>
    <row r="10" spans="1:4" ht="32.25" thickBot="1" x14ac:dyDescent="0.3">
      <c r="A10" s="16" t="s">
        <v>9</v>
      </c>
      <c r="B10" s="1" t="s">
        <v>1</v>
      </c>
      <c r="C10" s="1" t="s">
        <v>2</v>
      </c>
      <c r="D10" s="1" t="s">
        <v>3</v>
      </c>
    </row>
    <row r="11" spans="1:4" ht="15.75" thickBot="1" x14ac:dyDescent="0.3">
      <c r="A11" s="17"/>
      <c r="B11" s="3" t="s">
        <v>4</v>
      </c>
      <c r="C11" s="5">
        <v>922856.63</v>
      </c>
      <c r="D11" s="4">
        <f>C11/$C$16</f>
        <v>0.23176918007848449</v>
      </c>
    </row>
    <row r="12" spans="1:4" ht="15.75" thickBot="1" x14ac:dyDescent="0.3">
      <c r="A12" s="17"/>
      <c r="B12" s="3" t="s">
        <v>5</v>
      </c>
      <c r="C12" s="5">
        <v>694006.96</v>
      </c>
      <c r="D12" s="4">
        <f t="shared" ref="D12:D15" si="1">C12/$C$16</f>
        <v>0.17429513844199349</v>
      </c>
    </row>
    <row r="13" spans="1:4" ht="15.75" thickBot="1" x14ac:dyDescent="0.3">
      <c r="A13" s="17"/>
      <c r="B13" s="3" t="s">
        <v>6</v>
      </c>
      <c r="C13" s="5">
        <v>248127.1</v>
      </c>
      <c r="D13" s="4">
        <f t="shared" si="1"/>
        <v>6.231543736349613E-2</v>
      </c>
    </row>
    <row r="14" spans="1:4" ht="15.75" thickBot="1" x14ac:dyDescent="0.3">
      <c r="A14" s="17"/>
      <c r="B14" s="3" t="s">
        <v>7</v>
      </c>
      <c r="C14" s="5">
        <v>74707.990000000005</v>
      </c>
      <c r="D14" s="4">
        <f t="shared" si="1"/>
        <v>1.8762404716766913E-2</v>
      </c>
    </row>
    <row r="15" spans="1:4" ht="15.75" thickBot="1" x14ac:dyDescent="0.3">
      <c r="A15" s="17"/>
      <c r="B15" s="3" t="s">
        <v>10</v>
      </c>
      <c r="C15" s="5">
        <v>2042093.16</v>
      </c>
      <c r="D15" s="4">
        <f t="shared" si="1"/>
        <v>0.512857839399259</v>
      </c>
    </row>
    <row r="16" spans="1:4" ht="16.149999999999999" customHeight="1" x14ac:dyDescent="0.25">
      <c r="A16" s="17"/>
      <c r="B16" s="20" t="s">
        <v>8</v>
      </c>
      <c r="C16" s="22">
        <f>SUM(C11:C15)</f>
        <v>3981791.84</v>
      </c>
      <c r="D16" s="24">
        <f>SUM(D11:D15)</f>
        <v>1</v>
      </c>
    </row>
    <row r="17" spans="1:4" ht="15" customHeight="1" thickBot="1" x14ac:dyDescent="0.3">
      <c r="A17" s="18"/>
      <c r="B17" s="21"/>
      <c r="C17" s="23"/>
      <c r="D17" s="25"/>
    </row>
    <row r="18" spans="1:4" ht="32.25" thickBot="1" x14ac:dyDescent="0.3">
      <c r="A18" s="16" t="s">
        <v>11</v>
      </c>
      <c r="B18" s="1" t="s">
        <v>1</v>
      </c>
      <c r="C18" s="1" t="s">
        <v>2</v>
      </c>
      <c r="D18" s="1" t="s">
        <v>3</v>
      </c>
    </row>
    <row r="19" spans="1:4" ht="15.75" thickBot="1" x14ac:dyDescent="0.3">
      <c r="A19" s="17"/>
      <c r="B19" s="3" t="s">
        <v>4</v>
      </c>
      <c r="C19" s="5">
        <v>404000</v>
      </c>
      <c r="D19" s="4">
        <f>C19/$C$25</f>
        <v>9.9359593235991417E-2</v>
      </c>
    </row>
    <row r="20" spans="1:4" ht="15.75" thickBot="1" x14ac:dyDescent="0.3">
      <c r="A20" s="17"/>
      <c r="B20" s="3" t="s">
        <v>5</v>
      </c>
      <c r="C20" s="5">
        <v>325239.31</v>
      </c>
      <c r="D20" s="4">
        <f t="shared" ref="D20:D24" si="2">C20/$C$25</f>
        <v>7.9989221648402262E-2</v>
      </c>
    </row>
    <row r="21" spans="1:4" ht="15.75" thickBot="1" x14ac:dyDescent="0.3">
      <c r="A21" s="17"/>
      <c r="B21" s="3" t="s">
        <v>6</v>
      </c>
      <c r="C21" s="5">
        <v>496157.83</v>
      </c>
      <c r="D21" s="4">
        <f t="shared" si="2"/>
        <v>0.12202485190507965</v>
      </c>
    </row>
    <row r="22" spans="1:4" ht="15.75" thickBot="1" x14ac:dyDescent="0.3">
      <c r="A22" s="17"/>
      <c r="B22" s="3" t="s">
        <v>7</v>
      </c>
      <c r="C22" s="5">
        <v>100141.9</v>
      </c>
      <c r="D22" s="4">
        <f t="shared" si="2"/>
        <v>2.4628857549206257E-2</v>
      </c>
    </row>
    <row r="23" spans="1:4" ht="30.75" thickBot="1" x14ac:dyDescent="0.3">
      <c r="A23" s="17"/>
      <c r="B23" s="3" t="s">
        <v>12</v>
      </c>
      <c r="C23" s="5">
        <v>24670.15</v>
      </c>
      <c r="D23" s="4">
        <f t="shared" si="2"/>
        <v>6.0673665076012217E-3</v>
      </c>
    </row>
    <row r="24" spans="1:4" ht="15.75" thickBot="1" x14ac:dyDescent="0.3">
      <c r="A24" s="17"/>
      <c r="B24" s="3" t="s">
        <v>10</v>
      </c>
      <c r="C24" s="5">
        <v>2715830</v>
      </c>
      <c r="D24" s="4">
        <f t="shared" si="2"/>
        <v>0.6679301091537192</v>
      </c>
    </row>
    <row r="25" spans="1:4" ht="15" customHeight="1" x14ac:dyDescent="0.25">
      <c r="A25" s="17"/>
      <c r="B25" s="20" t="s">
        <v>8</v>
      </c>
      <c r="C25" s="22">
        <f>SUM(C19:C24)</f>
        <v>4066039.19</v>
      </c>
      <c r="D25" s="24">
        <f>SUM(D19:D24)</f>
        <v>1</v>
      </c>
    </row>
    <row r="26" spans="1:4" ht="15" customHeight="1" thickBot="1" x14ac:dyDescent="0.3">
      <c r="A26" s="19"/>
      <c r="B26" s="26"/>
      <c r="C26" s="27"/>
      <c r="D26" s="28"/>
    </row>
    <row r="27" spans="1:4" ht="19.5" thickBot="1" x14ac:dyDescent="0.35">
      <c r="A27" s="9" t="s">
        <v>8</v>
      </c>
      <c r="B27" s="6"/>
      <c r="C27" s="7">
        <f>SUM(C8,C16,C25)</f>
        <v>11850293.549999999</v>
      </c>
      <c r="D27" s="8"/>
    </row>
    <row r="56" spans="2:2" x14ac:dyDescent="0.25">
      <c r="B56" t="s">
        <v>14</v>
      </c>
    </row>
  </sheetData>
  <mergeCells count="13">
    <mergeCell ref="A1:D2"/>
    <mergeCell ref="A3:A9"/>
    <mergeCell ref="A10:A17"/>
    <mergeCell ref="A18:A26"/>
    <mergeCell ref="B8:B9"/>
    <mergeCell ref="C8:C9"/>
    <mergeCell ref="D8:D9"/>
    <mergeCell ref="B16:B17"/>
    <mergeCell ref="C16:C17"/>
    <mergeCell ref="D16:D17"/>
    <mergeCell ref="B25:B26"/>
    <mergeCell ref="C25:C26"/>
    <mergeCell ref="D25:D2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</dc:creator>
  <cp:lastModifiedBy>USUARIO</cp:lastModifiedBy>
  <cp:lastPrinted>2022-04-23T11:04:23Z</cp:lastPrinted>
  <dcterms:created xsi:type="dcterms:W3CDTF">2022-04-23T10:00:23Z</dcterms:created>
  <dcterms:modified xsi:type="dcterms:W3CDTF">2022-04-25T07:26:09Z</dcterms:modified>
</cp:coreProperties>
</file>